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B6B607D-D332-4E97-972D-C9838E81C666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  <sheet name="20.11.2025." sheetId="14" r:id="rId14"/>
    <sheet name="21.11.2025." sheetId="15" r:id="rId15"/>
    <sheet name="24.11.2025." sheetId="16" r:id="rId16"/>
    <sheet name="25.11.2025." sheetId="17" r:id="rId17"/>
    <sheet name="26.11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8" l="1"/>
  <c r="C11" i="18" s="1"/>
  <c r="C82" i="17"/>
  <c r="C76" i="17"/>
  <c r="C53" i="17"/>
  <c r="C22" i="17"/>
  <c r="C19" i="17"/>
  <c r="C16" i="17"/>
  <c r="C12" i="17"/>
  <c r="C8" i="17"/>
  <c r="C77" i="17" l="1"/>
  <c r="C83" i="17" s="1"/>
  <c r="C9" i="15" l="1"/>
  <c r="C6" i="15"/>
  <c r="C6" i="14"/>
  <c r="C7" i="14" s="1"/>
  <c r="D73" i="13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0" i="15" l="1"/>
  <c r="C11" i="1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<sst xmlns="http://schemas.openxmlformats.org/spreadsheetml/2006/main" count="538" uniqueCount="310">
  <si>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</si>
  <si>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</si>
  <si>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</si>
  <si>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</si>
  <si>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</si>
  <si>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</si>
  <si>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</si>
  <si>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</si>
  <si>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</si>
  <si>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</si>
  <si>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</si>
  <si>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</si>
  <si>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</si>
  <si>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</si>
  <si>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</si>
  <si>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</si>
  <si>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</si>
  <si>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</si>
  <si>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</si>
  <si>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</si>
  <si>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</si>
  <si>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</si>
  <si>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</si>
  <si>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</si>
  <si>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</si>
  <si>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</si>
  <si>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</si>
  <si>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</si>
  <si>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</si>
  <si>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</si>
  <si>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</si>
  <si>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</si>
  <si>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</si>
  <si>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</si>
  <si>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</si>
  <si>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</si>
  <si>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</si>
  <si>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</si>
  <si>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</si>
  <si>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</si>
  <si>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</si>
  <si>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</si>
  <si>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</si>
  <si>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</si>
  <si>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</si>
  <si>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</si>
  <si>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</si>
  <si>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</si>
  <si>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</si>
  <si>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</si>
  <si>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</si>
  <si>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</si>
  <si>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</si>
  <si>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</si>
  <si>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</si>
  <si>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</si>
  <si>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</si>
  <si>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</si>
  <si>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</si>
  <si>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</si>
  <si>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</si>
  <si>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</si>
  <si>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</si>
  <si>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</si>
  <si>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</si>
  <si>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</si>
  <si>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</si>
  <si>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</si>
  <si>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</si>
  <si>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</si>
  <si>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</si>
  <si>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</si>
  <si>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</si>
  <si>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</si>
  <si>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</si>
  <si>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</si>
  <si>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</si>
  <si>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</si>
  <si>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</si>
  <si>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</si>
  <si>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</si>
  <si>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</si>
  <si>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</si>
  <si>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</si>
  <si>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</si>
  <si>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</si>
  <si>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</si>
  <si>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</si>
  <si>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</si>
  <si>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</si>
  <si>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</si>
  <si>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</si>
  <si>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</si>
  <si>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</si>
  <si>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</si>
  <si>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</si>
  <si>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</si>
  <si>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</si>
  <si>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</si>
  <si>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</si>
  <si>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</si>
  <si>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</si>
  <si>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</si>
  <si>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</si>
  <si>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</si>
  <si>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</si>
  <si>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</si>
  <si>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</si>
  <si>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</si>
  <si>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</si>
  <si>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</si>
  <si>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</si>
  <si>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</si>
  <si>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</si>
  <si>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</si>
  <si>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</si>
  <si>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</si>
  <si>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</si>
  <si>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</si>
  <si>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</si>
  <si>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</si>
  <si>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</si>
  <si>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</si>
  <si>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</si>
  <si>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</si>
  <si>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</si>
  <si>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</si>
  <si>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</si>
  <si>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</si>
  <si>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</si>
  <si>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</si>
  <si>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</si>
  <si>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</si>
  <si>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</si>
  <si>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</si>
  <si>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</si>
  <si>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</si>
  <si>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</si>
  <si>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</si>
  <si>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</si>
  <si>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</si>
  <si>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</si>
  <si>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</si>
  <si>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</si>
  <si>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</si>
  <si>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</si>
  <si>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</si>
  <si>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</si>
  <si>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</si>
  <si>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</si>
  <si>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</si>
  <si>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</si>
  <si>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</si>
  <si>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</si>
  <si>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</si>
  <si>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</si>
  <si>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</si>
  <si>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</si>
  <si>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</si>
  <si>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</si>
  <si>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</si>
  <si>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</si>
  <si>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</si>
  <si>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</si>
  <si>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</si>
  <si>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</si>
  <si>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</si>
  <si>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</si>
  <si>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</si>
  <si>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</si>
  <si>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</si>
  <si>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</si>
  <si>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</si>
  <si>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</si>
  <si>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</si>
  <si>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</si>
  <si>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</si>
  <si>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</si>
  <si>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</si>
  <si>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</si>
  <si>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</si>
  <si>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</si>
  <si>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</si>
  <si>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</si>
  <si>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</si>
  <si>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</si>
  <si>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</si>
  <si>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</si>
  <si>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</si>
  <si>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</si>
  <si>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</si>
  <si>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</si>
  <si>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</si>
  <si>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</si>
  <si>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</si>
  <si>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</si>
  <si>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</si>
  <si>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</si>
  <si>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</si>
  <si>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</si>
  <si>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</si>
  <si>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</si>
  <si>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</si>
  <si>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</si>
  <si>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</si>
  <si>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</si>
  <si>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</si>
  <si>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</si>
  <si>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</si>
  <si>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</si>
  <si>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</si>
  <si>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</si>
  <si>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</si>
  <si>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</si>
  <si>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</si>
  <si>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</si>
  <si>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</si>
  <si>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</si>
  <si>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</si>
  <si>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</si>
  <si>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</si>
  <si>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</si>
  <si>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</si>
  <si>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</si>
  <si>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</si>
  <si>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</si>
  <si>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</si>
  <si>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</si>
  <si>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</si>
  <si>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</si>
  <si>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</si>
  <si>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</si>
  <si>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</si>
  <si>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</si>
  <si>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</si>
  <si>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</si>
  <si>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</si>
  <si>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</si>
  <si>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</si>
  <si>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</si>
  <si>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</si>
  <si>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</si>
  <si>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</si>
  <si>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</si>
  <si>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</si>
  <si>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</si>
  <si>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</si>
  <si>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</si>
  <si>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</si>
  <si>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</si>
  <si>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</si>
  <si>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</si>
  <si>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</si>
  <si>
    <t>20.11.2025.</t>
  </si>
  <si>
    <t>21.11.2025.</t>
  </si>
  <si>
    <t>1. APV</t>
  </si>
  <si>
    <t>RTG TIM</t>
  </si>
  <si>
    <t>UKUPNO  RTG TIM</t>
  </si>
  <si>
    <t>24.11.2025.</t>
  </si>
  <si>
    <t>25.11.2025.</t>
  </si>
  <si>
    <t xml:space="preserve">1. ISHRANA  10-2025-1 -RFZO TRANSFERI </t>
  </si>
  <si>
    <t xml:space="preserve">LA FANTANA </t>
  </si>
  <si>
    <t xml:space="preserve">2. REGAENSI 10-2025-1 -RFZO TRANSFERI </t>
  </si>
  <si>
    <t xml:space="preserve">3.UGR.MAT.ORTOPEDIJA 10-2025-1 -RFZO TRANSFERI </t>
  </si>
  <si>
    <t xml:space="preserve">4. HEMODIJALIZA  10-2025-1 -RFZO TRANSFERI </t>
  </si>
  <si>
    <t xml:space="preserve">5. LEK D LISTA   10-2025-1 -RFZO TRANSFERI </t>
  </si>
  <si>
    <t xml:space="preserve">INO-PHARM </t>
  </si>
  <si>
    <t xml:space="preserve">UKUPNO LEK D LISTA </t>
  </si>
  <si>
    <t xml:space="preserve">6.OTM  10-2025-1 -RFZO TRANSFERI </t>
  </si>
  <si>
    <t>A1</t>
  </si>
  <si>
    <t xml:space="preserve"> BEOHEM-3 DOO</t>
  </si>
  <si>
    <t xml:space="preserve"> BIOGNOST S</t>
  </si>
  <si>
    <t>BUS COMPUTERS DOO</t>
  </si>
  <si>
    <t>DIMNIČAR SUBOTICA JKP</t>
  </si>
  <si>
    <t xml:space="preserve"> ENGEL DOO</t>
  </si>
  <si>
    <t xml:space="preserve"> GENERALI OSIGURANJE</t>
  </si>
  <si>
    <t xml:space="preserve"> INSLAB doo</t>
  </si>
  <si>
    <t xml:space="preserve"> INTERMEDIKAL</t>
  </si>
  <si>
    <t>KOMAZEC doo</t>
  </si>
  <si>
    <t>MED.FAK.UNIVERZITET BEOGRADU</t>
  </si>
  <si>
    <t xml:space="preserve"> MEDALEX DOO ZEMUN - BG</t>
  </si>
  <si>
    <t xml:space="preserve"> MEDICOM DOO ŠABAC</t>
  </si>
  <si>
    <t xml:space="preserve"> TELEKOM SRBIJA</t>
  </si>
  <si>
    <t>TRIGLAV OSIGURANJE ADO BG</t>
  </si>
  <si>
    <t xml:space="preserve"> TRIVAX VV DOO</t>
  </si>
  <si>
    <t xml:space="preserve"> TUTORIĆ DOO</t>
  </si>
  <si>
    <t xml:space="preserve"> VELEBIT DOO</t>
  </si>
  <si>
    <t xml:space="preserve"> VLANIX DOO  SUBOTICA</t>
  </si>
  <si>
    <t xml:space="preserve"> VODOVOD I KANALIZACIJA JKP</t>
  </si>
  <si>
    <t>DNEVNICE URGENTNO 10.mesec</t>
  </si>
  <si>
    <t xml:space="preserve">PUTNI TROŠAK SPECIJALIZANTI </t>
  </si>
  <si>
    <t>UKUPNO OTM</t>
  </si>
  <si>
    <t xml:space="preserve">7. SANITET 10-2025-1 -RFZO TRANSFERI </t>
  </si>
  <si>
    <t xml:space="preserve"> BIOTEC MEDICAL doo</t>
  </si>
  <si>
    <t xml:space="preserve"> DENTA BP PHARM  BEOGRAD</t>
  </si>
  <si>
    <t xml:space="preserve"> MAGLOVAC DOO</t>
  </si>
  <si>
    <t xml:space="preserve"> MAGNA PHARMACIA</t>
  </si>
  <si>
    <t>MEDILABOR DOO</t>
  </si>
  <si>
    <t xml:space="preserve"> MEDIPRO MPM</t>
  </si>
  <si>
    <t xml:space="preserve"> MESSER-TEHNOGAS AD</t>
  </si>
  <si>
    <t>PAROCO MEDICAL N.SAD</t>
  </si>
  <si>
    <t xml:space="preserve">UKUPNO TRANSFERI </t>
  </si>
  <si>
    <t>2. OSTALA PLAĆANJA</t>
  </si>
  <si>
    <t>DNEVNICE URGENTNO razlika( od particip.)</t>
  </si>
  <si>
    <t>PUTNI TROŠAK SPECIJALIZANTI razlika (od particip.)</t>
  </si>
  <si>
    <t>UKUPNO OSTALO</t>
  </si>
  <si>
    <t>uzt provizija</t>
  </si>
  <si>
    <t>26.11.2025.</t>
  </si>
  <si>
    <t>MEDICIN FAK NS</t>
  </si>
  <si>
    <t>MEDICIN FAK 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</si>
</sst>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0" fontId="6" fillId="2" borderId="3" xfId="0" applyFont="1" applyFill="1" applyBorder="1" applyAlignment="1">
      <alignment horizontal="left" vertical="center"/>
    </xf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topLeftCell="A58" workbookViewId="0">
      <selection activeCell="G72" sqref="G71:G72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ADEF-A694-43EA-B0DA-AC72ED62CC5E}">
  <dimension ref="B1:C7"/>
  <sheetViews>
    <sheetView workbookViewId="0">
      <selection activeCell="B24" sqref="B24: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253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6</v>
      </c>
    </row>
    <row r="6" spans="2:3" ht="15" thickBot="1" x14ac:dyDescent="0.35">
      <c r="B6" s="12" t="s">
        <v>55</v>
      </c>
      <c r="C6" s="13">
        <f>SUM(C5:C5)</f>
        <v>6</v>
      </c>
    </row>
    <row r="7" spans="2:3" ht="16.2" thickBot="1" x14ac:dyDescent="0.35">
      <c r="B7" s="16" t="s">
        <v>33</v>
      </c>
      <c r="C7" s="17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0ABE8-AA18-4AF2-9D47-F4F8B9441D86}">
  <dimension ref="B1:C10"/>
  <sheetViews>
    <sheetView workbookViewId="0">
      <selection activeCell="F16" sqref="F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254</v>
      </c>
    </row>
    <row r="4" spans="2:3" x14ac:dyDescent="0.3">
      <c r="B4" s="9" t="s">
        <v>255</v>
      </c>
      <c r="C4" s="8"/>
    </row>
    <row r="5" spans="2:3" x14ac:dyDescent="0.3">
      <c r="B5" s="20" t="s">
        <v>256</v>
      </c>
      <c r="C5" s="11">
        <v>355129.63</v>
      </c>
    </row>
    <row r="6" spans="2:3" ht="15" thickBot="1" x14ac:dyDescent="0.35">
      <c r="B6" s="12" t="s">
        <v>257</v>
      </c>
      <c r="C6" s="13">
        <f>SUM(C5:C5)</f>
        <v>355129.63</v>
      </c>
    </row>
    <row r="7" spans="2:3" x14ac:dyDescent="0.3">
      <c r="B7" s="9" t="s">
        <v>81</v>
      </c>
      <c r="C7" s="8"/>
    </row>
    <row r="8" spans="2:3" x14ac:dyDescent="0.3">
      <c r="B8" s="10" t="s">
        <v>65</v>
      </c>
      <c r="C8" s="11">
        <v>6</v>
      </c>
    </row>
    <row r="9" spans="2:3" ht="15" thickBot="1" x14ac:dyDescent="0.35">
      <c r="B9" s="12" t="s">
        <v>55</v>
      </c>
      <c r="C9" s="13">
        <f>SUM(C8:C8)</f>
        <v>6</v>
      </c>
    </row>
    <row r="10" spans="2:3" ht="16.2" thickBot="1" x14ac:dyDescent="0.35">
      <c r="B10" s="16" t="s">
        <v>33</v>
      </c>
      <c r="C10" s="17">
        <f>SUM(C9+C6)</f>
        <v>355135.63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FA73B-E2A5-43A4-A593-C29AB458B7FD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ht="16.2" thickBot="1" x14ac:dyDescent="0.35">
      <c r="B4" s="16" t="s">
        <v>33</v>
      </c>
      <c r="C4" s="17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0C426-2104-4833-BCA7-49A944E82F73}">
  <dimension ref="B1:O133"/>
  <sheetViews>
    <sheetView topLeftCell="A65" workbookViewId="0">
      <selection activeCell="C89" sqref="C89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259</v>
      </c>
    </row>
    <row r="4" spans="2:3" x14ac:dyDescent="0.3">
      <c r="B4" s="9" t="s">
        <v>260</v>
      </c>
      <c r="C4" s="8"/>
    </row>
    <row r="5" spans="2:3" x14ac:dyDescent="0.3">
      <c r="B5" s="20" t="s">
        <v>4</v>
      </c>
      <c r="C5" s="11">
        <v>9120</v>
      </c>
    </row>
    <row r="6" spans="2:3" x14ac:dyDescent="0.3">
      <c r="B6" s="20" t="s">
        <v>95</v>
      </c>
      <c r="C6" s="11">
        <v>2076176.85</v>
      </c>
    </row>
    <row r="7" spans="2:3" x14ac:dyDescent="0.3">
      <c r="B7" s="20" t="s">
        <v>261</v>
      </c>
      <c r="C7" s="11">
        <v>23274.9</v>
      </c>
    </row>
    <row r="8" spans="2:3" ht="15" thickBot="1" x14ac:dyDescent="0.35">
      <c r="B8" s="12" t="s">
        <v>96</v>
      </c>
      <c r="C8" s="13">
        <f>SUM(C5:C7)</f>
        <v>2108571.75</v>
      </c>
    </row>
    <row r="9" spans="2:3" x14ac:dyDescent="0.3">
      <c r="B9" s="9" t="s">
        <v>262</v>
      </c>
      <c r="C9" s="8"/>
    </row>
    <row r="10" spans="2:3" x14ac:dyDescent="0.3">
      <c r="B10" s="20" t="s">
        <v>92</v>
      </c>
      <c r="C10" s="11">
        <v>49548</v>
      </c>
    </row>
    <row r="11" spans="2:3" x14ac:dyDescent="0.3">
      <c r="B11" s="20" t="s">
        <v>99</v>
      </c>
      <c r="C11" s="11">
        <v>115580.4</v>
      </c>
    </row>
    <row r="12" spans="2:3" ht="15" thickBot="1" x14ac:dyDescent="0.35">
      <c r="B12" s="12" t="s">
        <v>100</v>
      </c>
      <c r="C12" s="13">
        <f>SUM(C10:C11)</f>
        <v>165128.4</v>
      </c>
    </row>
    <row r="13" spans="2:3" x14ac:dyDescent="0.3">
      <c r="B13" s="9" t="s">
        <v>263</v>
      </c>
      <c r="C13" s="8"/>
    </row>
    <row r="14" spans="2:3" x14ac:dyDescent="0.3">
      <c r="B14" s="20" t="s">
        <v>102</v>
      </c>
      <c r="C14" s="11">
        <v>17930</v>
      </c>
    </row>
    <row r="15" spans="2:3" x14ac:dyDescent="0.3">
      <c r="B15" s="20" t="s">
        <v>103</v>
      </c>
      <c r="C15" s="11">
        <v>282590</v>
      </c>
    </row>
    <row r="16" spans="2:3" ht="15" thickBot="1" x14ac:dyDescent="0.35">
      <c r="B16" s="12" t="s">
        <v>104</v>
      </c>
      <c r="C16" s="13">
        <f>SUM(C14:C15)</f>
        <v>300520</v>
      </c>
    </row>
    <row r="17" spans="2:3" x14ac:dyDescent="0.3">
      <c r="B17" s="9" t="s">
        <v>264</v>
      </c>
      <c r="C17" s="8"/>
    </row>
    <row r="18" spans="2:3" x14ac:dyDescent="0.3">
      <c r="B18" s="20" t="s">
        <v>107</v>
      </c>
      <c r="C18" s="11">
        <v>95832</v>
      </c>
    </row>
    <row r="19" spans="2:3" ht="15" thickBot="1" x14ac:dyDescent="0.35">
      <c r="B19" s="12" t="s">
        <v>18</v>
      </c>
      <c r="C19" s="13">
        <f>SUM(C18:C18)</f>
        <v>95832</v>
      </c>
    </row>
    <row r="20" spans="2:3" x14ac:dyDescent="0.3">
      <c r="B20" s="9" t="s">
        <v>265</v>
      </c>
      <c r="C20" s="8"/>
    </row>
    <row r="21" spans="2:3" x14ac:dyDescent="0.3">
      <c r="B21" s="20" t="s">
        <v>266</v>
      </c>
      <c r="C21" s="11">
        <v>660000</v>
      </c>
    </row>
    <row r="22" spans="2:3" ht="15" thickBot="1" x14ac:dyDescent="0.35">
      <c r="B22" s="12" t="s">
        <v>267</v>
      </c>
      <c r="C22" s="13">
        <f>SUM(C21:C21)</f>
        <v>660000</v>
      </c>
    </row>
    <row r="23" spans="2:3" x14ac:dyDescent="0.3">
      <c r="B23" s="9" t="s">
        <v>268</v>
      </c>
      <c r="C23" s="8"/>
    </row>
    <row r="24" spans="2:3" x14ac:dyDescent="0.3">
      <c r="B24" s="20" t="s">
        <v>269</v>
      </c>
      <c r="C24" s="11">
        <v>238412.23</v>
      </c>
    </row>
    <row r="25" spans="2:3" x14ac:dyDescent="0.3">
      <c r="B25" s="20" t="s">
        <v>270</v>
      </c>
      <c r="C25" s="11">
        <v>31200</v>
      </c>
    </row>
    <row r="26" spans="2:3" x14ac:dyDescent="0.3">
      <c r="B26" s="20" t="s">
        <v>271</v>
      </c>
      <c r="C26" s="11">
        <v>7440</v>
      </c>
    </row>
    <row r="27" spans="2:3" x14ac:dyDescent="0.3">
      <c r="B27" s="20" t="s">
        <v>272</v>
      </c>
      <c r="C27" s="11">
        <v>480995.93</v>
      </c>
    </row>
    <row r="28" spans="2:3" x14ac:dyDescent="0.3">
      <c r="B28" s="20" t="s">
        <v>273</v>
      </c>
      <c r="C28" s="11">
        <v>5597.64</v>
      </c>
    </row>
    <row r="29" spans="2:3" x14ac:dyDescent="0.3">
      <c r="B29" s="20" t="s">
        <v>274</v>
      </c>
      <c r="C29" s="11">
        <v>5877.6</v>
      </c>
    </row>
    <row r="30" spans="2:3" x14ac:dyDescent="0.3">
      <c r="B30" s="20" t="s">
        <v>142</v>
      </c>
      <c r="C30" s="11">
        <v>96000</v>
      </c>
    </row>
    <row r="31" spans="2:3" x14ac:dyDescent="0.3">
      <c r="B31" s="20" t="s">
        <v>143</v>
      </c>
      <c r="C31" s="11">
        <v>752097.6</v>
      </c>
    </row>
    <row r="32" spans="2:3" x14ac:dyDescent="0.3">
      <c r="B32" s="20" t="s">
        <v>227</v>
      </c>
      <c r="C32" s="11">
        <v>12093.6</v>
      </c>
    </row>
    <row r="33" spans="2:3" x14ac:dyDescent="0.3">
      <c r="B33" s="20" t="s">
        <v>275</v>
      </c>
      <c r="C33" s="11">
        <v>41280.410000000003</v>
      </c>
    </row>
    <row r="34" spans="2:3" x14ac:dyDescent="0.3">
      <c r="B34" s="20" t="s">
        <v>276</v>
      </c>
      <c r="C34" s="11">
        <v>204002.82</v>
      </c>
    </row>
    <row r="35" spans="2:3" x14ac:dyDescent="0.3">
      <c r="B35" s="20" t="s">
        <v>277</v>
      </c>
      <c r="C35" s="11">
        <v>554400</v>
      </c>
    </row>
    <row r="36" spans="2:3" x14ac:dyDescent="0.3">
      <c r="B36" s="20" t="s">
        <v>278</v>
      </c>
      <c r="C36" s="11">
        <v>175903.2</v>
      </c>
    </row>
    <row r="37" spans="2:3" x14ac:dyDescent="0.3">
      <c r="B37" s="20" t="s">
        <v>279</v>
      </c>
      <c r="C37" s="11">
        <v>540000</v>
      </c>
    </row>
    <row r="38" spans="2:3" x14ac:dyDescent="0.3">
      <c r="B38" s="20" t="s">
        <v>280</v>
      </c>
      <c r="C38" s="11">
        <v>72000</v>
      </c>
    </row>
    <row r="39" spans="2:3" x14ac:dyDescent="0.3">
      <c r="B39" s="20" t="s">
        <v>281</v>
      </c>
      <c r="C39" s="11">
        <v>96000</v>
      </c>
    </row>
    <row r="40" spans="2:3" x14ac:dyDescent="0.3">
      <c r="B40" s="20" t="s">
        <v>193</v>
      </c>
      <c r="C40" s="11">
        <v>18000</v>
      </c>
    </row>
    <row r="41" spans="2:3" x14ac:dyDescent="0.3">
      <c r="B41" s="20" t="s">
        <v>90</v>
      </c>
      <c r="C41" s="11">
        <v>276714</v>
      </c>
    </row>
    <row r="42" spans="2:3" x14ac:dyDescent="0.3">
      <c r="B42" s="20" t="s">
        <v>282</v>
      </c>
      <c r="C42" s="11">
        <v>247532.08</v>
      </c>
    </row>
    <row r="43" spans="2:3" x14ac:dyDescent="0.3">
      <c r="B43" s="20" t="s">
        <v>283</v>
      </c>
      <c r="C43" s="11">
        <v>336544</v>
      </c>
    </row>
    <row r="44" spans="2:3" x14ac:dyDescent="0.3">
      <c r="B44" s="20" t="s">
        <v>284</v>
      </c>
      <c r="C44" s="11">
        <v>82500</v>
      </c>
    </row>
    <row r="45" spans="2:3" x14ac:dyDescent="0.3">
      <c r="B45" s="20" t="s">
        <v>285</v>
      </c>
      <c r="C45" s="11">
        <v>56623.199999999997</v>
      </c>
    </row>
    <row r="46" spans="2:3" x14ac:dyDescent="0.3">
      <c r="B46" s="20" t="s">
        <v>286</v>
      </c>
      <c r="C46" s="11">
        <v>7680</v>
      </c>
    </row>
    <row r="47" spans="2:3" x14ac:dyDescent="0.3">
      <c r="B47" s="20" t="s">
        <v>287</v>
      </c>
      <c r="C47" s="11">
        <v>116519.59</v>
      </c>
    </row>
    <row r="48" spans="2:3" x14ac:dyDescent="0.3">
      <c r="B48" s="20" t="s">
        <v>288</v>
      </c>
      <c r="C48" s="11">
        <v>3634508.16</v>
      </c>
    </row>
    <row r="49" spans="2:15" x14ac:dyDescent="0.3">
      <c r="B49" s="20" t="s">
        <v>156</v>
      </c>
      <c r="C49" s="11">
        <v>569550</v>
      </c>
    </row>
    <row r="50" spans="2:15" x14ac:dyDescent="0.3">
      <c r="B50" s="20" t="s">
        <v>91</v>
      </c>
      <c r="C50" s="11">
        <v>70065.63</v>
      </c>
    </row>
    <row r="51" spans="2:15" x14ac:dyDescent="0.3">
      <c r="B51" s="20" t="s">
        <v>289</v>
      </c>
      <c r="C51" s="11">
        <v>100000</v>
      </c>
    </row>
    <row r="52" spans="2:15" x14ac:dyDescent="0.3">
      <c r="B52" s="20" t="s">
        <v>290</v>
      </c>
      <c r="C52" s="11">
        <v>1800000</v>
      </c>
    </row>
    <row r="53" spans="2:15" ht="15" thickBot="1" x14ac:dyDescent="0.35">
      <c r="B53" s="12" t="s">
        <v>291</v>
      </c>
      <c r="C53" s="13">
        <f>SUM(C24:C52)</f>
        <v>10629537.690000001</v>
      </c>
    </row>
    <row r="54" spans="2:15" x14ac:dyDescent="0.3">
      <c r="B54" s="24" t="s">
        <v>292</v>
      </c>
      <c r="C54" s="8"/>
    </row>
    <row r="55" spans="2:15" x14ac:dyDescent="0.3">
      <c r="B55" s="25" t="s">
        <v>176</v>
      </c>
      <c r="C55" s="11">
        <v>48642</v>
      </c>
    </row>
    <row r="56" spans="2:15" x14ac:dyDescent="0.3">
      <c r="B56" s="25" t="s">
        <v>177</v>
      </c>
      <c r="C56" s="11">
        <v>14300</v>
      </c>
    </row>
    <row r="57" spans="2:15" x14ac:dyDescent="0.3">
      <c r="B57" s="25" t="s">
        <v>179</v>
      </c>
      <c r="C57" s="11">
        <v>32560</v>
      </c>
    </row>
    <row r="58" spans="2:15" x14ac:dyDescent="0.3">
      <c r="B58" s="25" t="s">
        <v>293</v>
      </c>
      <c r="C58" s="11">
        <v>45735</v>
      </c>
    </row>
    <row r="59" spans="2:15" x14ac:dyDescent="0.3">
      <c r="B59" s="25" t="s">
        <v>294</v>
      </c>
      <c r="C59" s="11">
        <v>79680</v>
      </c>
    </row>
    <row r="60" spans="2:15" x14ac:dyDescent="0.3">
      <c r="B60" s="25" t="s">
        <v>181</v>
      </c>
      <c r="C60" s="11">
        <v>103884</v>
      </c>
    </row>
    <row r="61" spans="2:15" x14ac:dyDescent="0.3">
      <c r="B61" s="25" t="s">
        <v>227</v>
      </c>
      <c r="C61" s="11">
        <v>40656</v>
      </c>
    </row>
    <row r="62" spans="2:15" x14ac:dyDescent="0.3">
      <c r="B62" s="25" t="s">
        <v>73</v>
      </c>
      <c r="C62" s="11">
        <v>91920</v>
      </c>
      <c r="O62" s="21"/>
    </row>
    <row r="63" spans="2:15" x14ac:dyDescent="0.3">
      <c r="B63" s="25" t="s">
        <v>295</v>
      </c>
      <c r="C63" s="11">
        <v>118800</v>
      </c>
      <c r="O63" s="21" t="s">
        <v>116</v>
      </c>
    </row>
    <row r="64" spans="2:15" x14ac:dyDescent="0.3">
      <c r="B64" s="25" t="s">
        <v>296</v>
      </c>
      <c r="C64" s="11">
        <v>377752.5</v>
      </c>
      <c r="O64" s="21"/>
    </row>
    <row r="65" spans="2:15" x14ac:dyDescent="0.3">
      <c r="B65" s="25" t="s">
        <v>190</v>
      </c>
      <c r="C65" s="11">
        <v>666266.43999999994</v>
      </c>
      <c r="O65" s="21" t="s">
        <v>118</v>
      </c>
    </row>
    <row r="66" spans="2:15" x14ac:dyDescent="0.3">
      <c r="B66" s="25" t="s">
        <v>297</v>
      </c>
      <c r="C66" s="11">
        <v>1537.2</v>
      </c>
    </row>
    <row r="67" spans="2:15" x14ac:dyDescent="0.3">
      <c r="B67" s="25" t="s">
        <v>298</v>
      </c>
      <c r="C67" s="11">
        <v>33120</v>
      </c>
    </row>
    <row r="68" spans="2:15" x14ac:dyDescent="0.3">
      <c r="B68" s="25" t="s">
        <v>299</v>
      </c>
      <c r="C68" s="11">
        <v>15066</v>
      </c>
      <c r="O68" s="21" t="s">
        <v>119</v>
      </c>
    </row>
    <row r="69" spans="2:15" x14ac:dyDescent="0.3">
      <c r="B69" s="25" t="s">
        <v>195</v>
      </c>
      <c r="C69" s="11">
        <v>375258</v>
      </c>
    </row>
    <row r="70" spans="2:15" x14ac:dyDescent="0.3">
      <c r="B70" s="25" t="s">
        <v>300</v>
      </c>
      <c r="C70" s="11">
        <v>18000</v>
      </c>
    </row>
    <row r="71" spans="2:15" x14ac:dyDescent="0.3">
      <c r="B71" s="25" t="s">
        <v>197</v>
      </c>
      <c r="C71" s="11">
        <v>538950</v>
      </c>
    </row>
    <row r="72" spans="2:15" x14ac:dyDescent="0.3">
      <c r="B72" s="25" t="s">
        <v>198</v>
      </c>
      <c r="C72" s="11">
        <v>12246</v>
      </c>
    </row>
    <row r="73" spans="2:15" x14ac:dyDescent="0.3">
      <c r="B73" s="25" t="s">
        <v>90</v>
      </c>
      <c r="C73" s="11">
        <v>55772.32</v>
      </c>
    </row>
    <row r="74" spans="2:15" x14ac:dyDescent="0.3">
      <c r="B74" s="25" t="s">
        <v>201</v>
      </c>
      <c r="C74" s="11">
        <v>15000</v>
      </c>
    </row>
    <row r="75" spans="2:15" x14ac:dyDescent="0.3">
      <c r="B75" s="25" t="s">
        <v>202</v>
      </c>
      <c r="C75" s="11">
        <v>12210</v>
      </c>
    </row>
    <row r="76" spans="2:15" ht="15" thickBot="1" x14ac:dyDescent="0.35">
      <c r="B76" s="26" t="s">
        <v>203</v>
      </c>
      <c r="C76" s="13">
        <f>SUM(C55:C75)</f>
        <v>2697355.4599999995</v>
      </c>
    </row>
    <row r="77" spans="2:15" ht="16.2" thickBot="1" x14ac:dyDescent="0.35">
      <c r="B77" s="30" t="s">
        <v>301</v>
      </c>
      <c r="C77" s="17">
        <f>SUM(C76,C53,C22,C19,C16,C12,C8)</f>
        <v>16656945.300000001</v>
      </c>
    </row>
    <row r="78" spans="2:15" x14ac:dyDescent="0.3">
      <c r="B78" s="9" t="s">
        <v>302</v>
      </c>
      <c r="C78" s="8"/>
    </row>
    <row r="79" spans="2:15" x14ac:dyDescent="0.3">
      <c r="B79" s="20" t="s">
        <v>303</v>
      </c>
      <c r="C79" s="11">
        <v>40270</v>
      </c>
    </row>
    <row r="80" spans="2:15" x14ac:dyDescent="0.3">
      <c r="B80" s="20" t="s">
        <v>306</v>
      </c>
      <c r="C80" s="11">
        <v>48.58</v>
      </c>
    </row>
    <row r="81" spans="2:3" x14ac:dyDescent="0.3">
      <c r="B81" s="20" t="s">
        <v>304</v>
      </c>
      <c r="C81" s="11">
        <v>31789.55</v>
      </c>
    </row>
    <row r="82" spans="2:3" ht="15" thickBot="1" x14ac:dyDescent="0.35">
      <c r="B82" s="12" t="s">
        <v>305</v>
      </c>
      <c r="C82" s="13">
        <f>SUM(C79:C81)</f>
        <v>72108.13</v>
      </c>
    </row>
    <row r="83" spans="2:3" ht="16.2" thickBot="1" x14ac:dyDescent="0.35">
      <c r="B83" s="16" t="s">
        <v>33</v>
      </c>
      <c r="C83" s="17">
        <f>SUM(C82,C77)</f>
        <v>16729053.430000002</v>
      </c>
    </row>
    <row r="129" spans="5:5" x14ac:dyDescent="0.3">
      <c r="E129" s="18"/>
    </row>
    <row r="130" spans="5:5" x14ac:dyDescent="0.3">
      <c r="E130" s="18"/>
    </row>
    <row r="131" spans="5:5" x14ac:dyDescent="0.3">
      <c r="E131" s="18"/>
    </row>
    <row r="132" spans="5:5" x14ac:dyDescent="0.3">
      <c r="E132" s="18"/>
    </row>
    <row r="133" spans="5:5" x14ac:dyDescent="0.3">
      <c r="E133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F9F7-9E3E-4444-87EF-4129B5E22CF2}">
  <dimension ref="B1:C11"/>
  <sheetViews>
    <sheetView tabSelected="1" workbookViewId="0">
      <selection activeCell="C7" sqref="C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307</v>
      </c>
    </row>
    <row r="4" spans="2:3" x14ac:dyDescent="0.3">
      <c r="B4" s="9" t="s">
        <v>64</v>
      </c>
      <c r="C4" s="8"/>
    </row>
    <row r="5" spans="2:3" x14ac:dyDescent="0.3">
      <c r="B5" s="10" t="s">
        <v>308</v>
      </c>
      <c r="C5" s="11">
        <v>100000</v>
      </c>
    </row>
    <row r="6" spans="2:3" x14ac:dyDescent="0.3">
      <c r="B6" s="10" t="s">
        <v>309</v>
      </c>
      <c r="C6" s="11">
        <v>452000</v>
      </c>
    </row>
    <row r="7" spans="2:3" x14ac:dyDescent="0.3">
      <c r="B7" s="10" t="s">
        <v>169</v>
      </c>
      <c r="C7" s="11">
        <v>19745</v>
      </c>
    </row>
    <row r="8" spans="2:3" x14ac:dyDescent="0.3">
      <c r="B8" s="10" t="s">
        <v>171</v>
      </c>
      <c r="C8" s="11">
        <v>2035</v>
      </c>
    </row>
    <row r="9" spans="2:3" x14ac:dyDescent="0.3">
      <c r="B9" s="10" t="s">
        <v>65</v>
      </c>
      <c r="C9" s="11">
        <v>32309.65</v>
      </c>
    </row>
    <row r="10" spans="2:3" ht="15" thickBot="1" x14ac:dyDescent="0.35">
      <c r="B10" s="12" t="s">
        <v>55</v>
      </c>
      <c r="C10" s="13">
        <f>SUM(C5:C9)</f>
        <v>606089.65</v>
      </c>
    </row>
    <row r="11" spans="2:3" ht="16.2" thickBot="1" x14ac:dyDescent="0.35">
      <c r="B11" s="16" t="s">
        <v>33</v>
      </c>
      <c r="C11" s="17">
        <f>SUM(C10)</f>
        <v>606089.65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B43" sqref="B43:B4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2025-11-27T08:10:27Z</dcterms:modified>
</cp:coreProperties>
</file>